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82a1eedb7d61e7/Desktop/TechLabs/VAPT/01 VAPT Help Site/Drafts/EMD/Employee Reports ^0 Analytics/"/>
    </mc:Choice>
  </mc:AlternateContent>
  <xr:revisionPtr revIDLastSave="0" documentId="8_{401D01ED-FBBE-4F9A-BEF8-DC0EF765B627}" xr6:coauthVersionLast="47" xr6:coauthVersionMax="47" xr10:uidLastSave="{00000000-0000-0000-0000-000000000000}"/>
  <bookViews>
    <workbookView xWindow="-110" yWindow="-110" windowWidth="19420" windowHeight="10300" xr2:uid="{22FC18A1-2908-4C9F-A3D7-66BAE6CD7C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1" l="1"/>
  <c r="Z12" i="1"/>
  <c r="Y12" i="1"/>
  <c r="AD12" i="1" s="1"/>
  <c r="Y11" i="1"/>
  <c r="AC11" i="1" s="1"/>
  <c r="AA10" i="1"/>
  <c r="Z10" i="1"/>
  <c r="Y10" i="1"/>
  <c r="AD10" i="1" s="1"/>
  <c r="Y9" i="1"/>
  <c r="AD9" i="1" s="1"/>
  <c r="Y8" i="1"/>
  <c r="AD8" i="1" s="1"/>
  <c r="AB7" i="1"/>
  <c r="Y7" i="1"/>
  <c r="AD7" i="1" s="1"/>
  <c r="Y6" i="1"/>
  <c r="AD6" i="1" s="1"/>
  <c r="AD11" i="1" l="1"/>
  <c r="AC9" i="1"/>
  <c r="AC7" i="1"/>
  <c r="AC8" i="1"/>
  <c r="AC10" i="1"/>
  <c r="AC12" i="1"/>
</calcChain>
</file>

<file path=xl/sharedStrings.xml><?xml version="1.0" encoding="utf-8"?>
<sst xmlns="http://schemas.openxmlformats.org/spreadsheetml/2006/main" count="184" uniqueCount="86">
  <si>
    <t>TYPE OF REPORT: Employee Growth(EE-G)</t>
  </si>
  <si>
    <t>GENERATED BY: admin@vertaccount.com</t>
  </si>
  <si>
    <t>GENERATED ON: 27-Jan-2026 03:59:51 PM</t>
  </si>
  <si>
    <t>No.</t>
  </si>
  <si>
    <t>VA Employee ID</t>
  </si>
  <si>
    <t>First Name</t>
  </si>
  <si>
    <t>Last Name</t>
  </si>
  <si>
    <t>Middle Name</t>
  </si>
  <si>
    <t>Middle Initial</t>
  </si>
  <si>
    <t>Compensation Effective Date</t>
  </si>
  <si>
    <t>Overall Employment Start Date</t>
  </si>
  <si>
    <t>VA Employment Start Date</t>
  </si>
  <si>
    <t>VA Employment End Date</t>
  </si>
  <si>
    <t>Resignation Date</t>
  </si>
  <si>
    <t>Notification Date of Employee’s End of Employment</t>
  </si>
  <si>
    <t>Total Work Experience (TWXP)</t>
  </si>
  <si>
    <t>VA Total Work Experience (VAXP)</t>
  </si>
  <si>
    <t>Job Title</t>
  </si>
  <si>
    <t>Employment Type</t>
  </si>
  <si>
    <t>Employee Status</t>
  </si>
  <si>
    <t>Reason</t>
  </si>
  <si>
    <t>Basic pay</t>
  </si>
  <si>
    <t>De Minimis</t>
  </si>
  <si>
    <t>Current Allowance</t>
  </si>
  <si>
    <t>WFH Allowance</t>
  </si>
  <si>
    <t>Other Compensation/Allowances 1</t>
  </si>
  <si>
    <t>Other Compensation/Allowances 2</t>
  </si>
  <si>
    <t>Total Compensation</t>
  </si>
  <si>
    <t>Previous Value</t>
  </si>
  <si>
    <t>Current Value</t>
  </si>
  <si>
    <t>Change Amount</t>
  </si>
  <si>
    <t>Total Increase In %</t>
  </si>
  <si>
    <t>PH-PN Ratio %</t>
  </si>
  <si>
    <t>Created Date</t>
  </si>
  <si>
    <t>Update Date</t>
  </si>
  <si>
    <t>Promotion Wrike Link</t>
  </si>
  <si>
    <t>001</t>
  </si>
  <si>
    <t xml:space="preserve">Juan </t>
  </si>
  <si>
    <t>Dela Cruz</t>
  </si>
  <si>
    <t>Mendoza</t>
  </si>
  <si>
    <t>M</t>
  </si>
  <si>
    <t>Aug 03, 2020</t>
  </si>
  <si>
    <t>Jan 2019</t>
  </si>
  <si>
    <t>Accounting Supervisor 1</t>
  </si>
  <si>
    <t>Probationary</t>
  </si>
  <si>
    <t>Active</t>
  </si>
  <si>
    <t>Starting Level</t>
  </si>
  <si>
    <t>10,000.00</t>
  </si>
  <si>
    <t>5,000.00</t>
  </si>
  <si>
    <t>0.00</t>
  </si>
  <si>
    <t>Jan 12, 2025  1:05:47 pm</t>
  </si>
  <si>
    <t>Feb 12, 2025  1:05:47 pm</t>
  </si>
  <si>
    <t>Sep 06, 2020</t>
  </si>
  <si>
    <t>Regular</t>
  </si>
  <si>
    <t>Regularization</t>
  </si>
  <si>
    <t>https://test1</t>
  </si>
  <si>
    <t>Dec 06, 2020</t>
  </si>
  <si>
    <t>Accounting Supervisor 2</t>
  </si>
  <si>
    <t>Promotion</t>
  </si>
  <si>
    <t>https://test2</t>
  </si>
  <si>
    <t>002</t>
  </si>
  <si>
    <t>Andres</t>
  </si>
  <si>
    <t>Bonifacio</t>
  </si>
  <si>
    <t>Enriquez</t>
  </si>
  <si>
    <t>E</t>
  </si>
  <si>
    <t>Sep 06, 2021</t>
  </si>
  <si>
    <t>Aug 2017</t>
  </si>
  <si>
    <t>Apr 14, 2025</t>
  </si>
  <si>
    <t>Intermediate Full Stack .NET Developer</t>
  </si>
  <si>
    <t>Dec 06, 2021</t>
  </si>
  <si>
    <t>https://test3</t>
  </si>
  <si>
    <t>003</t>
  </si>
  <si>
    <t>Luna</t>
  </si>
  <si>
    <t>Santos</t>
  </si>
  <si>
    <t>S</t>
  </si>
  <si>
    <t>Feb 02, 2022</t>
  </si>
  <si>
    <t>Jul 2007</t>
  </si>
  <si>
    <t>Apr 25, 2025</t>
  </si>
  <si>
    <t>Jan 25, 2026</t>
  </si>
  <si>
    <t>Jan 01, 2026</t>
  </si>
  <si>
    <t>Jan 30, 2026</t>
  </si>
  <si>
    <t>Payroll Accountant/Administrator</t>
  </si>
  <si>
    <t>Inactive</t>
  </si>
  <si>
    <t>20,000.00</t>
  </si>
  <si>
    <t>May 24, 2022</t>
  </si>
  <si>
    <t>https://test5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</si>
</sst>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Calibri"/>
      <family val="2"/>
    </font>
    <font>
      <sz val="11"/>
      <color rgb="FFFFFF00"/>
      <name val="Calibri"/>
      <family val="2"/>
    </font>
    <font>
      <b/>
      <sz val="11"/>
      <color theme="0"/>
      <name val="Calibri"/>
      <family val="2"/>
    </font>
    <font>
      <b/>
      <sz val="11"/>
      <color rgb="FFFFFF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10" fontId="0" fillId="0" borderId="0" xfId="0" applyNumberForma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4" fontId="2" fillId="0" borderId="0" xfId="0" applyNumberFormat="1" applyFont="1"/>
    <xf numFmtId="4" fontId="3" fillId="0" borderId="0" xfId="0" applyNumberFormat="1" applyFont="1"/>
    <xf numFmtId="10" fontId="2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6" fillId="3" borderId="1" xfId="0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17" fontId="6" fillId="3" borderId="1" xfId="0" quotePrefix="1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22" fontId="0" fillId="0" borderId="0" xfId="0" applyNumberFormat="1" applyAlignment="1">
      <alignment horizontal="right"/>
    </xf>
    <xf numFmtId="0" fontId="6" fillId="0" borderId="1" xfId="0" applyFont="1" applyBorder="1" applyAlignment="1">
      <alignment horizontal="right"/>
    </xf>
    <xf numFmtId="17" fontId="6" fillId="0" borderId="1" xfId="0" quotePrefix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22" fontId="1" fillId="0" borderId="0" xfId="1" applyNumberFormat="1" applyFill="1" applyAlignment="1">
      <alignment horizontal="right"/>
    </xf>
    <xf numFmtId="0" fontId="6" fillId="0" borderId="1" xfId="0" quotePrefix="1" applyFont="1" applyBorder="1" applyAlignment="1">
      <alignment horizontal="right"/>
    </xf>
    <xf numFmtId="0" fontId="6" fillId="3" borderId="1" xfId="0" quotePrefix="1" applyFont="1" applyFill="1" applyBorder="1" applyAlignment="1">
      <alignment horizontal="right"/>
    </xf>
    <xf numFmtId="14" fontId="6" fillId="3" borderId="1" xfId="0" quotePrefix="1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35">
    <dxf>
      <numFmt numFmtId="27" formatCode="mm/dd/yyyy\ h:mm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m/d/yyyy\ h:mm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m/d/yyyy\ h:mm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color theme="1"/>
      </font>
      <numFmt numFmtId="19" formatCode="mm/dd/yy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theme="1"/>
      </font>
      <numFmt numFmtId="19" formatCode="mm/dd/yy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theme="1"/>
      </font>
      <numFmt numFmtId="19" formatCode="mm/dd/yy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theme="1"/>
      </font>
      <numFmt numFmtId="19" formatCode="mm/dd/yy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mm/dd/yyyy"/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A7B1B8-571F-4C10-988F-B882848E26EF}" name="Table1" displayName="Table1" ref="A5:AG12" totalsRowShown="0" headerRowDxfId="34" dataDxfId="33">
  <autoFilter ref="A5:AG12" xr:uid="{4DA7B1B8-571F-4C10-988F-B882848E26EF}"/>
  <tableColumns count="33">
    <tableColumn id="1" xr3:uid="{9A67274C-D272-4E3B-B9C0-54AED248067C}" name="No." dataDxfId="32"/>
    <tableColumn id="3" xr3:uid="{F60433C7-6609-46F1-81C3-E56C749E1172}" name="VA Employee ID" dataDxfId="31"/>
    <tableColumn id="27" xr3:uid="{F0702EB8-AFC4-4542-99FD-926330FD9905}" name="First Name" dataDxfId="30"/>
    <tableColumn id="26" xr3:uid="{6CF5513E-9BC5-40E2-A477-37B0B61AA7B2}" name="Last Name" dataDxfId="29"/>
    <tableColumn id="29" xr3:uid="{2FB72572-1A8D-48A7-8C59-C35B522FEA8D}" name="Middle Name" dataDxfId="28"/>
    <tableColumn id="2" xr3:uid="{3941F104-46B6-4535-BE37-1878F8651001}" name="Middle Initial" dataDxfId="27"/>
    <tableColumn id="28" xr3:uid="{90C3A89C-1E48-4056-BC33-3E89A567BBB5}" name="Compensation Effective Date" dataDxfId="26"/>
    <tableColumn id="34" xr3:uid="{046782EA-CB5C-4FAD-8A50-8CB1D0B7DBC9}" name="Overall Employment Start Date" dataDxfId="25"/>
    <tableColumn id="33" xr3:uid="{7907AFE4-7F7D-44E8-A65C-4C44FA915B0D}" name="VA Employment Start Date" dataDxfId="24"/>
    <tableColumn id="32" xr3:uid="{DB9091E7-BEE3-4D9D-ADF4-8BB511DFF38B}" name="VA Employment End Date" dataDxfId="23"/>
    <tableColumn id="20" xr3:uid="{92C0599E-225F-4FE1-8E21-5E6FEEE41612}" name="Resignation Date" dataDxfId="22"/>
    <tableColumn id="17" xr3:uid="{81563D33-C707-457C-82E3-ED9F1AF5BF07}" name="Notification Date of Employee’s End of Employment" dataDxfId="21"/>
    <tableColumn id="31" xr3:uid="{60AC9E2D-BCA7-4FA2-8BC9-0E21FA758A94}" name="Total Work Experience (TWXP)" dataDxfId="20"/>
    <tableColumn id="30" xr3:uid="{A0AAE6D3-641A-4513-9AE6-EC5BA238A9EA}" name="VA Total Work Experience (VAXP)" dataDxfId="19"/>
    <tableColumn id="4" xr3:uid="{B8B09597-C9A8-4883-B350-109312180BBE}" name="Job Title" dataDxfId="18"/>
    <tableColumn id="5" xr3:uid="{94CC966A-A4BB-4F62-8DED-57E1F9877A3B}" name="Employment Type" dataDxfId="17"/>
    <tableColumn id="6" xr3:uid="{E191B232-BF45-4E6F-B1BC-98BECFDE9899}" name="Employee Status" dataDxfId="16"/>
    <tableColumn id="21" xr3:uid="{0628D006-57F7-481D-ABA7-16A73CA1802E}" name="Reason" dataDxfId="15"/>
    <tableColumn id="7" xr3:uid="{48C0762A-8B84-4F0D-B0D7-07E314DF6B4D}" name="Basic pay" dataDxfId="14"/>
    <tableColumn id="8" xr3:uid="{5B7FFBCE-D2ED-44BE-8DC2-6136BCAF1379}" name="De Minimis" dataDxfId="13"/>
    <tableColumn id="9" xr3:uid="{0C97A650-CDA9-40A8-95FE-4DEA12E9D1A3}" name="Current Allowance" dataDxfId="12"/>
    <tableColumn id="10" xr3:uid="{B6091A5C-0863-475E-9C13-7CC71F0A5306}" name="WFH Allowance" dataDxfId="11"/>
    <tableColumn id="11" xr3:uid="{937F09E9-2AB6-463D-9AA0-6056074C5CDC}" name="Other Compensation/Allowances 1" dataDxfId="10"/>
    <tableColumn id="12" xr3:uid="{136E59F3-F1C5-4C37-989B-183AE63D9568}" name="Other Compensation/Allowances 2" dataDxfId="9"/>
    <tableColumn id="13" xr3:uid="{03A1A051-B9DC-4E22-99AC-5B79E2C70F38}" name="Total Compensation" dataDxfId="8">
      <calculatedColumnFormula>Table1[[#This Row],[Basic pay]]+Table1[[#This Row],[De Minimis]]+Table1[[#This Row],[Current Allowance]]+Table1[[#This Row],[WFH Allowance]]+Table1[[#This Row],[Other Compensation/Allowances 1]]+Table1[[#This Row],[Other Compensation/Allowances 2]]</calculatedColumnFormula>
    </tableColumn>
    <tableColumn id="14" xr3:uid="{D41743C3-9B6D-42F0-BACB-774DF0B66C12}" name="Previous Value" dataDxfId="7"/>
    <tableColumn id="15" xr3:uid="{42A9026A-531A-4931-837C-AFEFBFE84205}" name="Current Value" dataDxfId="6"/>
    <tableColumn id="16" xr3:uid="{4C3550C5-DBCA-446C-B764-0E0793D19C52}" name="Change Amount" dataDxfId="5"/>
    <tableColumn id="23" xr3:uid="{4D72115E-3230-4822-90A2-B3EE0B9D0FF0}" name="Total Increase In %" dataDxfId="4">
      <calculatedColumnFormula>#REF!/Table1[[#This Row],[Total Compensation]]</calculatedColumnFormula>
    </tableColumn>
    <tableColumn id="25" xr3:uid="{0ED354F5-C67E-4B47-B32F-075020542A8F}" name="PH-PN Ratio %" dataDxfId="3">
      <calculatedColumnFormula>Table1[[#This Row],[WFH Allowance]]/Table1[[#This Row],[Total Compensation]]</calculatedColumnFormula>
    </tableColumn>
    <tableColumn id="18" xr3:uid="{07E46B21-2227-4BB2-A9E3-74389A37701C}" name="Created Date" dataDxfId="2"/>
    <tableColumn id="19" xr3:uid="{9459FFB8-1EE1-4E60-83EB-D6A8125AA809}" name="Update Date" dataDxfId="1"/>
    <tableColumn id="24" xr3:uid="{D997B85B-8055-490D-AF93-19B9E2C5341F}" name="Promotion Wrike Li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st3/" TargetMode="External"/><Relationship Id="rId2" Type="http://schemas.openxmlformats.org/officeDocument/2006/relationships/hyperlink" Target="https://test2/" TargetMode="External"/><Relationship Id="rId1" Type="http://schemas.openxmlformats.org/officeDocument/2006/relationships/hyperlink" Target="https://test1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BC0DE-CF37-4D2B-BF6A-279FBDC3DDA0}">
  <dimension ref="A1:AG15"/>
  <sheetViews>
    <sheetView tabSelected="1" workbookViewId="0">
      <selection activeCell="D2" sqref="D2"/>
    </sheetView>
  </sheetViews>
  <sheetFormatPr defaultRowHeight="14"/>
  <cols>
    <col min="1" max="1" width="7.83203125" customWidth="1"/>
    <col min="2" max="2" width="16.08203125" bestFit="1" customWidth="1"/>
    <col min="3" max="3" width="11.4140625" bestFit="1" customWidth="1"/>
    <col min="4" max="4" width="11.75" bestFit="1" customWidth="1"/>
    <col min="5" max="5" width="16.6640625" customWidth="1"/>
    <col min="6" max="6" width="14.1640625" bestFit="1" customWidth="1"/>
    <col min="7" max="7" width="27.08203125" style="1" bestFit="1" customWidth="1"/>
    <col min="8" max="8" width="28.58203125" style="1" bestFit="1" customWidth="1"/>
    <col min="9" max="9" width="24.9140625" style="1" bestFit="1" customWidth="1"/>
    <col min="10" max="10" width="24.08203125" style="1" bestFit="1" customWidth="1"/>
    <col min="11" max="11" width="28.4140625" style="1" bestFit="1" customWidth="1"/>
    <col min="12" max="12" width="46.5" style="1" bestFit="1" customWidth="1"/>
    <col min="13" max="13" width="33.4140625" style="1" bestFit="1" customWidth="1"/>
    <col min="14" max="14" width="17.9140625" style="1" bestFit="1" customWidth="1"/>
    <col min="15" max="15" width="19.5" style="2" bestFit="1" customWidth="1"/>
    <col min="16" max="16" width="18.33203125" bestFit="1" customWidth="1"/>
    <col min="17" max="17" width="10.33203125" bestFit="1" customWidth="1"/>
    <col min="18" max="18" width="12.33203125" bestFit="1" customWidth="1"/>
    <col min="19" max="19" width="18.33203125" bestFit="1" customWidth="1"/>
    <col min="20" max="20" width="16" bestFit="1" customWidth="1"/>
    <col min="21" max="21" width="31.9140625" bestFit="1" customWidth="1"/>
    <col min="22" max="22" width="30.9140625" bestFit="1" customWidth="1"/>
    <col min="23" max="23" width="19.5" bestFit="1" customWidth="1"/>
    <col min="24" max="24" width="14.4140625" hidden="1" customWidth="1"/>
    <col min="25" max="26" width="14.4140625" customWidth="1"/>
    <col min="27" max="27" width="18.75" bestFit="1" customWidth="1"/>
    <col min="28" max="28" width="20.9140625" bestFit="1" customWidth="1"/>
    <col min="29" max="29" width="20.1640625" bestFit="1" customWidth="1"/>
    <col min="30" max="30" width="20.58203125" bestFit="1" customWidth="1"/>
    <col min="31" max="31" width="20.9140625" bestFit="1" customWidth="1"/>
    <col min="32" max="32" width="21.58203125" bestFit="1" customWidth="1"/>
    <col min="33" max="33" width="19.75" bestFit="1" customWidth="1"/>
  </cols>
  <sheetData>
    <row r="1" spans="1:33">
      <c r="A1" t="s">
        <v>0</v>
      </c>
    </row>
    <row r="2" spans="1:33">
      <c r="A2" t="s">
        <v>1</v>
      </c>
    </row>
    <row r="3" spans="1:33">
      <c r="A3" t="s">
        <v>2</v>
      </c>
    </row>
    <row r="5" spans="1:33" s="3" customFormat="1" ht="14.5">
      <c r="A5" s="3" t="s">
        <v>3</v>
      </c>
      <c r="B5" s="3" t="s">
        <v>4</v>
      </c>
      <c r="C5" s="4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5" t="s">
        <v>10</v>
      </c>
      <c r="I5" s="5" t="s">
        <v>11</v>
      </c>
      <c r="J5" s="5" t="s">
        <v>12</v>
      </c>
      <c r="K5" s="6" t="s">
        <v>13</v>
      </c>
      <c r="L5" s="6" t="s">
        <v>14</v>
      </c>
      <c r="M5" s="5" t="s">
        <v>15</v>
      </c>
      <c r="N5" s="5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26</v>
      </c>
      <c r="Y5" s="7" t="s">
        <v>27</v>
      </c>
      <c r="Z5" s="8" t="s">
        <v>28</v>
      </c>
      <c r="AA5" s="8" t="s">
        <v>29</v>
      </c>
      <c r="AB5" s="8" t="s">
        <v>30</v>
      </c>
      <c r="AC5" s="9" t="s">
        <v>31</v>
      </c>
      <c r="AD5" s="10" t="s">
        <v>32</v>
      </c>
      <c r="AE5" s="3" t="s">
        <v>33</v>
      </c>
      <c r="AF5" s="3" t="s">
        <v>34</v>
      </c>
      <c r="AG5" s="3" t="s">
        <v>35</v>
      </c>
    </row>
    <row r="6" spans="1:33" s="11" customFormat="1" ht="14.5">
      <c r="A6" s="11">
        <v>1</v>
      </c>
      <c r="B6" s="12" t="s">
        <v>36</v>
      </c>
      <c r="C6" s="12" t="s">
        <v>37</v>
      </c>
      <c r="D6" s="13" t="s">
        <v>38</v>
      </c>
      <c r="E6" s="12" t="s">
        <v>39</v>
      </c>
      <c r="F6" s="11" t="s">
        <v>40</v>
      </c>
      <c r="G6" s="14" t="s">
        <v>41</v>
      </c>
      <c r="H6" s="15" t="s">
        <v>42</v>
      </c>
      <c r="I6" s="16" t="s">
        <v>41</v>
      </c>
      <c r="J6" s="16"/>
      <c r="K6" s="16"/>
      <c r="L6" s="16"/>
      <c r="M6" s="13">
        <v>6.16</v>
      </c>
      <c r="N6" s="13">
        <v>4.57</v>
      </c>
      <c r="O6" s="11" t="s">
        <v>43</v>
      </c>
      <c r="P6" s="11" t="s">
        <v>44</v>
      </c>
      <c r="Q6" s="11" t="s">
        <v>45</v>
      </c>
      <c r="R6" s="11" t="s">
        <v>46</v>
      </c>
      <c r="S6" s="17" t="s">
        <v>47</v>
      </c>
      <c r="T6" s="17" t="s">
        <v>48</v>
      </c>
      <c r="U6" s="17" t="s">
        <v>48</v>
      </c>
      <c r="V6" s="17" t="s">
        <v>49</v>
      </c>
      <c r="W6" s="17" t="s">
        <v>48</v>
      </c>
      <c r="X6" s="17" t="s">
        <v>49</v>
      </c>
      <c r="Y6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25000</v>
      </c>
      <c r="Z6" s="17"/>
      <c r="AA6" s="17"/>
      <c r="AB6" s="17"/>
      <c r="AC6" s="18"/>
      <c r="AD6" s="18">
        <f>Table1[[#This Row],[WFH Allowance]]/Table1[[#This Row],[Total Compensation]]</f>
        <v>0</v>
      </c>
      <c r="AE6" s="19" t="s">
        <v>50</v>
      </c>
      <c r="AF6" s="19" t="s">
        <v>51</v>
      </c>
      <c r="AG6" s="19"/>
    </row>
    <row r="7" spans="1:33" s="11" customFormat="1" ht="14.5">
      <c r="A7" s="11">
        <v>2</v>
      </c>
      <c r="B7" s="12" t="s">
        <v>36</v>
      </c>
      <c r="C7" s="12" t="s">
        <v>37</v>
      </c>
      <c r="D7" s="20" t="s">
        <v>38</v>
      </c>
      <c r="E7" s="12" t="s">
        <v>39</v>
      </c>
      <c r="F7" s="11" t="s">
        <v>40</v>
      </c>
      <c r="G7" s="14" t="s">
        <v>52</v>
      </c>
      <c r="H7" s="21" t="s">
        <v>42</v>
      </c>
      <c r="I7" s="22" t="s">
        <v>41</v>
      </c>
      <c r="J7" s="22"/>
      <c r="K7" s="22"/>
      <c r="L7" s="22"/>
      <c r="M7" s="20">
        <v>6.16</v>
      </c>
      <c r="N7" s="20">
        <v>4.57</v>
      </c>
      <c r="O7" s="11" t="s">
        <v>43</v>
      </c>
      <c r="P7" s="11" t="s">
        <v>53</v>
      </c>
      <c r="Q7" s="11" t="s">
        <v>45</v>
      </c>
      <c r="R7" s="11" t="s">
        <v>54</v>
      </c>
      <c r="S7" s="17" t="s">
        <v>47</v>
      </c>
      <c r="T7" s="17" t="s">
        <v>48</v>
      </c>
      <c r="U7" s="17" t="s">
        <v>48</v>
      </c>
      <c r="V7" s="17" t="s">
        <v>49</v>
      </c>
      <c r="W7" s="17" t="s">
        <v>48</v>
      </c>
      <c r="X7" s="17" t="s">
        <v>49</v>
      </c>
      <c r="Y7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25000</v>
      </c>
      <c r="Z7" s="17">
        <v>25000</v>
      </c>
      <c r="AA7" s="1">
        <v>25000</v>
      </c>
      <c r="AB7" s="17">
        <f>0</f>
        <v>0</v>
      </c>
      <c r="AC7" s="18">
        <f>Table1[[#This Row],[Change Amount]]/Table1[[#This Row],[Total Compensation]]</f>
        <v>0</v>
      </c>
      <c r="AD7" s="18">
        <f>Table1[[#This Row],[WFH Allowance]]/Table1[[#This Row],[Total Compensation]]</f>
        <v>0</v>
      </c>
      <c r="AE7" s="19" t="s">
        <v>50</v>
      </c>
      <c r="AF7" s="19" t="s">
        <v>51</v>
      </c>
      <c r="AG7" s="23" t="s">
        <v>55</v>
      </c>
    </row>
    <row r="8" spans="1:33" s="11" customFormat="1" ht="14.5">
      <c r="A8" s="11">
        <v>3</v>
      </c>
      <c r="B8" s="12" t="s">
        <v>36</v>
      </c>
      <c r="C8" s="12" t="s">
        <v>37</v>
      </c>
      <c r="D8" s="13" t="s">
        <v>38</v>
      </c>
      <c r="E8" s="12" t="s">
        <v>39</v>
      </c>
      <c r="F8" s="11" t="s">
        <v>40</v>
      </c>
      <c r="G8" s="14" t="s">
        <v>56</v>
      </c>
      <c r="H8" s="15" t="s">
        <v>42</v>
      </c>
      <c r="I8" s="16" t="s">
        <v>41</v>
      </c>
      <c r="J8" s="16"/>
      <c r="K8" s="16"/>
      <c r="L8" s="16"/>
      <c r="M8" s="13">
        <v>6.16</v>
      </c>
      <c r="N8" s="13">
        <v>4.57</v>
      </c>
      <c r="O8" s="11" t="s">
        <v>57</v>
      </c>
      <c r="P8" s="11" t="s">
        <v>53</v>
      </c>
      <c r="Q8" s="11" t="s">
        <v>45</v>
      </c>
      <c r="R8" s="11" t="s">
        <v>58</v>
      </c>
      <c r="S8" s="17">
        <v>20000</v>
      </c>
      <c r="T8" s="17" t="s">
        <v>48</v>
      </c>
      <c r="U8" s="17" t="s">
        <v>48</v>
      </c>
      <c r="V8" s="17" t="s">
        <v>49</v>
      </c>
      <c r="W8" s="17" t="s">
        <v>48</v>
      </c>
      <c r="X8" s="17" t="s">
        <v>49</v>
      </c>
      <c r="Y8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35000</v>
      </c>
      <c r="Z8" s="1">
        <v>25000</v>
      </c>
      <c r="AA8" s="1">
        <v>35000</v>
      </c>
      <c r="AB8" s="1">
        <v>10000</v>
      </c>
      <c r="AC8" s="18">
        <f>Table1[[#This Row],[Change Amount]]/Table1[[#This Row],[Total Compensation]]</f>
        <v>0.2857142857142857</v>
      </c>
      <c r="AD8" s="18">
        <f>Table1[[#This Row],[WFH Allowance]]/Table1[[#This Row],[Total Compensation]]</f>
        <v>0</v>
      </c>
      <c r="AE8" s="19" t="s">
        <v>50</v>
      </c>
      <c r="AF8" s="19" t="s">
        <v>51</v>
      </c>
      <c r="AG8" s="23" t="s">
        <v>59</v>
      </c>
    </row>
    <row r="9" spans="1:33" s="11" customFormat="1" ht="14.5">
      <c r="A9" s="11">
        <v>1</v>
      </c>
      <c r="B9" s="12" t="s">
        <v>60</v>
      </c>
      <c r="C9" s="12" t="s">
        <v>61</v>
      </c>
      <c r="D9" s="20" t="s">
        <v>62</v>
      </c>
      <c r="E9" s="12" t="s">
        <v>63</v>
      </c>
      <c r="F9" s="11" t="s">
        <v>64</v>
      </c>
      <c r="G9" s="14" t="s">
        <v>65</v>
      </c>
      <c r="H9" s="24" t="s">
        <v>66</v>
      </c>
      <c r="I9" s="22" t="s">
        <v>67</v>
      </c>
      <c r="J9" s="22"/>
      <c r="K9" s="22"/>
      <c r="L9" s="22"/>
      <c r="M9" s="20">
        <v>8.49</v>
      </c>
      <c r="N9" s="20">
        <v>0.79</v>
      </c>
      <c r="O9" s="11" t="s">
        <v>68</v>
      </c>
      <c r="P9" s="11" t="s">
        <v>44</v>
      </c>
      <c r="Q9" s="11" t="s">
        <v>45</v>
      </c>
      <c r="R9" s="11" t="s">
        <v>46</v>
      </c>
      <c r="S9" s="17" t="s">
        <v>47</v>
      </c>
      <c r="T9" s="17" t="s">
        <v>47</v>
      </c>
      <c r="U9" s="17" t="s">
        <v>47</v>
      </c>
      <c r="V9" s="17" t="s">
        <v>47</v>
      </c>
      <c r="W9" s="17" t="s">
        <v>49</v>
      </c>
      <c r="X9" s="17" t="s">
        <v>49</v>
      </c>
      <c r="Y9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40000</v>
      </c>
      <c r="Z9" s="17"/>
      <c r="AA9" s="17"/>
      <c r="AB9" s="17"/>
      <c r="AC9" s="18">
        <f>Table1[[#This Row],[Change Amount]]/Table1[[#This Row],[Total Compensation]]</f>
        <v>0</v>
      </c>
      <c r="AD9" s="18">
        <f>Table1[[#This Row],[WFH Allowance]]/Table1[[#This Row],[Total Compensation]]</f>
        <v>0.25</v>
      </c>
      <c r="AE9" s="19" t="s">
        <v>50</v>
      </c>
      <c r="AF9" s="19" t="s">
        <v>51</v>
      </c>
      <c r="AG9" s="23"/>
    </row>
    <row r="10" spans="1:33" s="11" customFormat="1" ht="14.5">
      <c r="A10" s="11">
        <v>2</v>
      </c>
      <c r="B10" s="12" t="s">
        <v>60</v>
      </c>
      <c r="C10" s="12" t="s">
        <v>61</v>
      </c>
      <c r="D10" s="13" t="s">
        <v>62</v>
      </c>
      <c r="E10" s="12" t="s">
        <v>63</v>
      </c>
      <c r="F10" s="11" t="s">
        <v>64</v>
      </c>
      <c r="G10" s="14" t="s">
        <v>69</v>
      </c>
      <c r="H10" s="25" t="s">
        <v>66</v>
      </c>
      <c r="I10" s="16" t="s">
        <v>67</v>
      </c>
      <c r="J10" s="16"/>
      <c r="K10" s="16"/>
      <c r="L10" s="16"/>
      <c r="M10" s="13">
        <v>8.49</v>
      </c>
      <c r="N10" s="13">
        <v>0.79</v>
      </c>
      <c r="O10" s="11" t="s">
        <v>68</v>
      </c>
      <c r="P10" s="11" t="s">
        <v>53</v>
      </c>
      <c r="Q10" s="11" t="s">
        <v>45</v>
      </c>
      <c r="R10" s="11" t="s">
        <v>54</v>
      </c>
      <c r="S10" s="17" t="s">
        <v>47</v>
      </c>
      <c r="T10" s="17" t="s">
        <v>47</v>
      </c>
      <c r="U10" s="17" t="s">
        <v>47</v>
      </c>
      <c r="V10" s="17">
        <v>15000</v>
      </c>
      <c r="W10" s="17" t="s">
        <v>49</v>
      </c>
      <c r="X10" s="17" t="s">
        <v>49</v>
      </c>
      <c r="Y10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45000</v>
      </c>
      <c r="Z10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45000</v>
      </c>
      <c r="AA10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45000</v>
      </c>
      <c r="AB10" s="17">
        <v>5000</v>
      </c>
      <c r="AC10" s="18">
        <f>Table1[[#This Row],[Change Amount]]/Table1[[#This Row],[Total Compensation]]</f>
        <v>0.1111111111111111</v>
      </c>
      <c r="AD10" s="18">
        <f>Table1[[#This Row],[WFH Allowance]]/Table1[[#This Row],[Total Compensation]]</f>
        <v>0.33333333333333331</v>
      </c>
      <c r="AE10" s="19" t="s">
        <v>50</v>
      </c>
      <c r="AF10" s="19" t="s">
        <v>51</v>
      </c>
      <c r="AG10" s="23" t="s">
        <v>70</v>
      </c>
    </row>
    <row r="11" spans="1:33" s="11" customFormat="1" ht="14.5">
      <c r="A11" s="11">
        <v>1</v>
      </c>
      <c r="B11" s="12" t="s">
        <v>71</v>
      </c>
      <c r="C11" s="12" t="s">
        <v>37</v>
      </c>
      <c r="D11" s="20" t="s">
        <v>72</v>
      </c>
      <c r="E11" s="12" t="s">
        <v>73</v>
      </c>
      <c r="F11" s="11" t="s">
        <v>74</v>
      </c>
      <c r="G11" s="14" t="s">
        <v>75</v>
      </c>
      <c r="H11" s="21" t="s">
        <v>76</v>
      </c>
      <c r="I11" s="22" t="s">
        <v>77</v>
      </c>
      <c r="J11" s="22" t="s">
        <v>78</v>
      </c>
      <c r="K11" s="26" t="s">
        <v>79</v>
      </c>
      <c r="L11" s="26" t="s">
        <v>80</v>
      </c>
      <c r="M11" s="20">
        <v>17.61</v>
      </c>
      <c r="N11" s="20">
        <v>2.79</v>
      </c>
      <c r="O11" s="11" t="s">
        <v>81</v>
      </c>
      <c r="P11" s="11" t="s">
        <v>44</v>
      </c>
      <c r="Q11" s="11" t="s">
        <v>82</v>
      </c>
      <c r="R11" s="11" t="s">
        <v>46</v>
      </c>
      <c r="S11" s="17" t="s">
        <v>48</v>
      </c>
      <c r="T11" s="17" t="s">
        <v>48</v>
      </c>
      <c r="U11" s="17" t="s">
        <v>48</v>
      </c>
      <c r="V11" s="17" t="s">
        <v>49</v>
      </c>
      <c r="W11" s="17" t="s">
        <v>49</v>
      </c>
      <c r="X11" s="17" t="s">
        <v>83</v>
      </c>
      <c r="Y11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35000</v>
      </c>
      <c r="Z11" s="17"/>
      <c r="AA11" s="17"/>
      <c r="AB11" s="17"/>
      <c r="AC11" s="18">
        <f>Table1[[#This Row],[Change Amount]]/Table1[[#This Row],[Total Compensation]]</f>
        <v>0</v>
      </c>
      <c r="AD11" s="18">
        <f>Table1[[#This Row],[WFH Allowance]]/Table1[[#This Row],[Total Compensation]]</f>
        <v>0</v>
      </c>
      <c r="AE11" s="19" t="s">
        <v>50</v>
      </c>
      <c r="AF11" s="19" t="s">
        <v>51</v>
      </c>
      <c r="AG11" s="23"/>
    </row>
    <row r="12" spans="1:33" s="11" customFormat="1" ht="14.5">
      <c r="A12" s="11">
        <v>2</v>
      </c>
      <c r="B12" s="12" t="s">
        <v>71</v>
      </c>
      <c r="C12" s="12" t="s">
        <v>37</v>
      </c>
      <c r="D12" s="13" t="s">
        <v>72</v>
      </c>
      <c r="E12" s="12" t="s">
        <v>73</v>
      </c>
      <c r="F12" s="11" t="s">
        <v>74</v>
      </c>
      <c r="G12" s="14" t="s">
        <v>84</v>
      </c>
      <c r="H12" s="15" t="s">
        <v>76</v>
      </c>
      <c r="I12" s="16" t="s">
        <v>77</v>
      </c>
      <c r="J12" s="16" t="s">
        <v>78</v>
      </c>
      <c r="K12" s="26" t="s">
        <v>79</v>
      </c>
      <c r="L12" s="26" t="s">
        <v>80</v>
      </c>
      <c r="M12" s="13">
        <v>17.61</v>
      </c>
      <c r="N12" s="13">
        <v>2.79</v>
      </c>
      <c r="O12" s="11" t="s">
        <v>81</v>
      </c>
      <c r="P12" s="11" t="s">
        <v>53</v>
      </c>
      <c r="Q12" s="11" t="s">
        <v>82</v>
      </c>
      <c r="R12" s="11" t="s">
        <v>54</v>
      </c>
      <c r="S12" s="17" t="s">
        <v>48</v>
      </c>
      <c r="T12" s="17" t="s">
        <v>48</v>
      </c>
      <c r="U12" s="17" t="s">
        <v>48</v>
      </c>
      <c r="V12" s="17" t="s">
        <v>49</v>
      </c>
      <c r="W12" s="17" t="s">
        <v>49</v>
      </c>
      <c r="X12" s="17" t="s">
        <v>83</v>
      </c>
      <c r="Y12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35000</v>
      </c>
      <c r="Z12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35000</v>
      </c>
      <c r="AA12" s="17">
        <f>Table1[[#This Row],[Basic pay]]+Table1[[#This Row],[De Minimis]]+Table1[[#This Row],[Current Allowance]]+Table1[[#This Row],[WFH Allowance]]+Table1[[#This Row],[Other Compensation/Allowances 1]]+Table1[[#This Row],[Other Compensation/Allowances 2]]</f>
        <v>35000</v>
      </c>
      <c r="AB12" s="17">
        <v>0</v>
      </c>
      <c r="AC12" s="18">
        <f>Table1[[#This Row],[Change Amount]]/Table1[[#This Row],[Total Compensation]]</f>
        <v>0</v>
      </c>
      <c r="AD12" s="18">
        <f>Table1[[#This Row],[WFH Allowance]]/Table1[[#This Row],[Total Compensation]]</f>
        <v>0</v>
      </c>
      <c r="AE12" s="19" t="s">
        <v>50</v>
      </c>
      <c r="AF12" s="19" t="s">
        <v>51</v>
      </c>
      <c r="AG12" s="23" t="s">
        <v>85</v>
      </c>
    </row>
    <row r="13" spans="1:33">
      <c r="N13" s="2"/>
      <c r="O13"/>
    </row>
    <row r="14" spans="1:33">
      <c r="N14" s="2"/>
      <c r="O14"/>
    </row>
    <row r="15" spans="1:33">
      <c r="N15" s="2"/>
      <c r="O15"/>
    </row>
  </sheetData>
  <hyperlinks>
    <hyperlink ref="AG7" r:id="rId1" xr:uid="{9957CEF4-59C3-4E2D-9B91-B8DD73984B7C}"/>
    <hyperlink ref="AG8" r:id="rId2" xr:uid="{8F352D9C-3053-49E3-83B3-5F895003BD90}"/>
    <hyperlink ref="AG10" r:id="rId3" xr:uid="{7BE1F9B3-025D-49DC-BCCE-3809F7112B72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Erdmel Satsatin</dc:creator>
  <cp:lastModifiedBy>Erdmel Satsatin</cp:lastModifiedBy>
  <dcterms:created xsi:type="dcterms:W3CDTF">2026-03-18T06:51:45Z</dcterms:created>
  <dcterms:modified xsi:type="dcterms:W3CDTF">2026-03-18T06:52:40Z</dcterms:modified>
</cp:coreProperties>
</file>